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1'!$A$1:$A$10</definedName>
    <definedName name="_xlnm.Print_Area" localSheetId="3">'раздел 3'!$A$1:$I$93</definedName>
    <definedName name="_xlnm.Print_Area" localSheetId="4">'раздел 4'!$A$1:$L$14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<sst xmlns="http://schemas.openxmlformats.org/spreadsheetml/2006/main" count="401" uniqueCount="242">
  <si>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</si>
  <si>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</si>
  <si>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</si>
  <si>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</si>
  <si>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</si>
  <si>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</si>
  <si>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</si>
  <si>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</si>
  <si>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</si>
  <si>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</si>
  <si>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</si>
  <si>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</si>
  <si>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</si>
  <si>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</si>
  <si>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</si>
  <si>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</si>
  <si>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</si>
  <si>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</si>
  <si>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</si>
  <si>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</si>
  <si>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</si>
  <si>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</si>
  <si>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</si>
  <si>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</si>
  <si>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</si>
  <si>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</si>
  <si>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</si>
  <si>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</si>
  <si>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</si>
  <si>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</si>
  <si>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</si>
  <si>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</si>
  <si>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</si>
  <si>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</si>
  <si>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</si>
  <si>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</si>
  <si>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</si>
  <si>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</si>
  <si>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</si>
  <si>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</si>
  <si>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</si>
  <si>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</si>
  <si>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</si>
  <si>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</si>
  <si>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</si>
  <si>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</si>
  <si>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</si>
  <si>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</si>
  <si>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</si>
  <si>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</si>
  <si>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</si>
  <si>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</si>
  <si>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</si>
  <si>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</si>
  <si>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</si>
  <si>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</si>
  <si>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</si>
  <si>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</si>
  <si>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</si>
  <si>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</si>
  <si>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</si>
  <si>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</si>
  <si>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</si>
  <si>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</si>
  <si>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</si>
  <si>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</si>
  <si>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</si>
  <si>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</si>
  <si>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</si>
  <si>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</si>
  <si>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</si>
  <si>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</si>
  <si>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</si>
  <si>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</si>
  <si>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</si>
  <si>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</si>
  <si>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</si>
  <si>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</si>
  <si>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</si>
  <si>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</si>
  <si>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</si>
  <si>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</si>
  <si>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</si>
  <si>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</si>
  <si>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</si>
  <si>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</si>
  <si>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</si>
  <si>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</si>
  <si>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</si>
  <si>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</si>
  <si>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</si>
  <si>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</si>
  <si>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</si>
  <si>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</si>
  <si>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</si>
  <si>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</si>
  <si>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</si>
  <si>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</si>
  <si>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</si>
  <si>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</si>
  <si>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</si>
  <si>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</si>
  <si>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</si>
  <si>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</si>
  <si>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</si>
  <si>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</si>
  <si>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III. Показатели по поступлениям и выплатам учреждения на _____________________________  20___ г.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</si>
  <si>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</si>
  <si>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</si>
  <si>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</si>
  <si>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</si>
  <si>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</si>
  <si>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</si>
  <si>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</si>
  <si>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</si>
  <si>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</si>
  <si>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</si>
  <si>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</si>
  <si>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</si>
  <si>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</si>
  <si>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</si>
  <si>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</si>
  <si>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</si>
  <si>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</si>
  <si>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</si>
  <si>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</si>
  <si>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</si>
  <si>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</si>
  <si>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</si>
  <si>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</si>
  <si>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</si>
  <si>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</si>
  <si>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</si>
  <si>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</si>
  <si>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</si>
  <si>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</si>
  <si>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</si>
  <si>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</si>
  <si>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</si>
  <si>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</si>
  <si>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</si>
  <si>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</si>
  <si>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</si>
  <si>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</si>
  <si>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</si>
  <si>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</si>
  <si>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</si>
  <si>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</si>
  <si>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</si>
  <si>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</si>
  <si>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</si>
  <si>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</si>
  <si>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</si>
  <si>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</si>
  <si>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</si>
  <si>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</si>
  <si>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</si>
  <si>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</si>
  <si>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</si>
  <si>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</si>
  <si>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</si>
  <si>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</si>
  <si>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</si>
  <si>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</si>
  <si>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</si>
  <si>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</si>
  <si>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</si>
  <si>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</si>
  <si>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</si>
  <si>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</si>
  <si>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</si>
  <si>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</si>
  <si>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</si>
  <si>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</si>
  <si>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</si>
  <si>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</si>
  <si>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</si>
  <si>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</si>
  <si>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</si>
  <si>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</si>
  <si>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</si>
  <si>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</si>
  <si>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</si>
  <si>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</si>
  <si>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</si>
  <si>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</si>
  <si>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</si>
  <si>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</si>
  <si>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</si>
  <si>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</si>
  <si>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</si>
  <si>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</si>
  <si>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</si>
  <si>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</si>
  <si>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</si>
  <si>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</si>
  <si>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</si>
  <si>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</si>
  <si>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</si>
  <si>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</si>
  <si>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</si>
  <si>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</si>
  <si>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</si>
  <si>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</si>
  <si>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IV. Показатели выплат по расходам на закупку товаров, работ, услуг учреждения на _____________________________  20___ г.</t>
  </si>
  <si>
    <t>на 2019 год и плановый период 2020 и  2021 годы</t>
  </si>
  <si>
    <t>Министерство социальной защиты Алтайского края</t>
  </si>
  <si>
    <t>19</t>
  </si>
  <si>
    <t>КГБУСО "Комплексный центр социального обслуживания населения города Славгорода"</t>
  </si>
  <si>
    <t>U9134</t>
  </si>
  <si>
    <t>658820, г.Славгород, ул. Луначарского, 126</t>
  </si>
  <si>
    <t>Основной целью деятельности (создания) Учреждения является обеспечение реализации прав граждан, признанных нуждающимися в социальном обслуживании в соответствии с законодательством Российской Федерации и Алтайского края.</t>
  </si>
  <si>
    <t>предоставление социальных услуг без обеспечения проживания</t>
  </si>
  <si>
    <t>на 01 января 2019 г.</t>
  </si>
  <si>
    <t>государственная услуга Предоставление социального обслуживания в форме на дому (код реестровой записи – 22047001001100001003100).</t>
  </si>
  <si>
    <t>государственная услуга "Предоставление социального обслуживания в форме на дому (код реестровой записи – 22043001001100001007100)"</t>
  </si>
  <si>
    <t>государственная работа "Организация и проведение культурно-массовых, социально значимых мероприятий в сфере социальной защиты"</t>
  </si>
  <si>
    <t>государственная работа "Информационно-разъяснительная работа в сфере социальной защиты"</t>
  </si>
  <si>
    <t>государственная работа "Профилактика обстоятельств, обуславливающих нуждаемость граждан в социальном обслуживании"</t>
  </si>
  <si>
    <t>государственная работа "Оказание экстренной  и иной социальной помощи инвалидам по слуху в  круглосуточных диспетчерских центрах связи"</t>
  </si>
  <si>
    <t>государственная работа "Социальное сопровождение"</t>
  </si>
  <si>
    <t>государственная работа "Создание и ведение реестров и баз данных"</t>
  </si>
  <si>
    <r>
      <rPr>
        <u val="single"/>
        <sz val="14"/>
        <rFont val="Times New Roman"/>
        <family val="1"/>
      </rPr>
      <t>01 января</t>
    </r>
    <r>
      <rPr>
        <sz val="14"/>
        <rFont val="Times New Roman"/>
        <family val="1"/>
      </rPr>
      <t xml:space="preserve"> 2019 г.</t>
    </r>
  </si>
  <si>
    <t>Сергеева Т.Д.</t>
  </si>
  <si>
    <t>Кемпель В.В.</t>
  </si>
  <si>
    <t>Товары, работы или услуги на сумму, не превышающие 100 тыс. руб. (п.4 ч.1 ст.93 44-ФЗ)</t>
  </si>
  <si>
    <t>Коммунальные услуги (п.8 ч.1 ст.93 44-ФЗ)</t>
  </si>
  <si>
    <t>на 2019 г. очередной финансовый год</t>
  </si>
  <si>
    <t>на 2020 г. 1-ый год планового периода</t>
  </si>
  <si>
    <t>на 2021г. 2-ой год планового периода</t>
  </si>
  <si>
    <t>на 2021 г. 2-ой год планового периода</t>
  </si>
  <si>
    <t xml:space="preserve">Заместитель министра, начальник </t>
  </si>
  <si>
    <t>планово-финансового управления</t>
  </si>
  <si>
    <t>О.В. Котлярова</t>
  </si>
  <si>
    <t>предоставление социального обслуживания в полустационарной форме и предоставление социального обслуживания в форме на дому (оказание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услуг) организация и проведение культурно-массовых, социально значимых мероприятий в сфере социальной защиты; профилактика обстоятельств, обуславливающих нуждаемость граждан в социальном обслуживании; предоставление методических услуг в сфере социальной защиты; социальное сопровождение; создание и ведение реестров и баз данных.</t>
  </si>
  <si>
    <t>1.3. Наличие лицензий, свидетельств о государственной аккредитации (в разделе приводятся сведения о действующих лицензиях и результатах проводимой государственной аккредитации):</t>
  </si>
  <si>
    <t>Приобретение автомобиля ГАЗ 3221хххх, Луидор 2250D5 с подъемником для инвалидной коляски</t>
  </si>
  <si>
    <t>Замена светильников на светодиодные</t>
  </si>
  <si>
    <t>Безвозмездные денежные поступления</t>
  </si>
  <si>
    <t>2210003202</t>
  </si>
  <si>
    <t>221001001</t>
  </si>
  <si>
    <t>55986689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</si>
</sst>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2" fillId="0" borderId="14" xfId="53" applyFont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center"/>
      <protection/>
    </xf>
    <xf numFmtId="0" fontId="8" fillId="33" borderId="15" xfId="53" applyFont="1" applyFill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49" fontId="10" fillId="0" borderId="0" xfId="53" applyNumberFormat="1" applyFont="1" applyFill="1" applyBorder="1" applyAlignment="1">
      <alignment horizontal="center"/>
      <protection/>
    </xf>
    <xf numFmtId="49" fontId="2" fillId="0" borderId="15" xfId="53" applyNumberFormat="1" applyFont="1" applyFill="1" applyBorder="1" applyAlignment="1">
      <alignment horizontal="left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49" fontId="3" fillId="0" borderId="18" xfId="53" applyNumberFormat="1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9" xfId="53" applyNumberFormat="1" applyFont="1" applyFill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15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distributed" vertical="top" wrapText="1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3" fillId="33" borderId="0" xfId="53" applyFont="1" applyFill="1" applyAlignment="1">
      <alignment horizontal="left" vertical="top" wrapText="1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33" borderId="0" xfId="53" applyNumberFormat="1" applyFont="1" applyFill="1" applyAlignment="1">
      <alignment horizontal="left" vertical="top" wrapText="1"/>
      <protection/>
    </xf>
    <xf numFmtId="49" fontId="11" fillId="33" borderId="0" xfId="53" applyNumberFormat="1" applyFont="1" applyFill="1" applyAlignment="1">
      <alignment horizontal="left" vertical="top" wrapText="1"/>
      <protection/>
    </xf>
    <xf numFmtId="49" fontId="3" fillId="33" borderId="16" xfId="53" applyNumberFormat="1" applyFont="1" applyFill="1" applyBorder="1" applyAlignment="1">
      <alignment horizontal="center" vertical="center"/>
      <protection/>
    </xf>
    <xf numFmtId="49" fontId="3" fillId="33" borderId="17" xfId="53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1">
      <selection activeCell="FG26" sqref="FG26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95" t="s">
        <v>28</v>
      </c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pans="57:108" ht="15">
      <c r="BE4" s="96" t="s">
        <v>231</v>
      </c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57:108" ht="15">
      <c r="BE5" s="96" t="s">
        <v>232</v>
      </c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</row>
    <row r="6" spans="57:108" s="20" customFormat="1" ht="29.25" customHeight="1">
      <c r="BE6" s="97" t="s">
        <v>29</v>
      </c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</row>
    <row r="7" spans="57:108" ht="15"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CA7" s="99" t="s">
        <v>233</v>
      </c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</row>
    <row r="8" spans="57:108" s="20" customFormat="1" ht="12.75">
      <c r="BE8" s="107" t="s">
        <v>5</v>
      </c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24"/>
      <c r="BZ8" s="24"/>
      <c r="CA8" s="107" t="s">
        <v>6</v>
      </c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17"/>
      <c r="BO9" s="117"/>
      <c r="BP9" s="117"/>
      <c r="BQ9" s="117"/>
      <c r="BR9" s="24" t="s">
        <v>30</v>
      </c>
      <c r="BS9" s="24"/>
      <c r="BT9" s="24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5">
        <v>20</v>
      </c>
      <c r="CN9" s="115"/>
      <c r="CO9" s="115"/>
      <c r="CP9" s="115"/>
      <c r="CQ9" s="103" t="s">
        <v>207</v>
      </c>
      <c r="CR9" s="103"/>
      <c r="CS9" s="103"/>
      <c r="CT9" s="103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21" t="s">
        <v>32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18" t="s">
        <v>205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</row>
    <row r="15" ht="4.5" customHeight="1"/>
    <row r="16" spans="89:108" ht="17.25" customHeight="1">
      <c r="CK16" s="30"/>
      <c r="CL16" s="30"/>
      <c r="CM16" s="30"/>
      <c r="CN16" s="30"/>
      <c r="CO16" s="116" t="s">
        <v>35</v>
      </c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</row>
    <row r="17" spans="89:108" ht="15" customHeight="1">
      <c r="CK17" s="30"/>
      <c r="CL17" s="30"/>
      <c r="CM17" s="31" t="s">
        <v>36</v>
      </c>
      <c r="CN17" s="30"/>
      <c r="CO17" s="108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</row>
    <row r="18" spans="36:108" ht="15" customHeight="1">
      <c r="AJ18" s="32"/>
      <c r="AK18" s="33"/>
      <c r="AL18" s="102"/>
      <c r="AM18" s="102"/>
      <c r="AN18" s="102"/>
      <c r="AO18" s="102"/>
      <c r="AP18" s="32"/>
      <c r="AQ18" s="32"/>
      <c r="AR18" s="3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20"/>
      <c r="BL18" s="120"/>
      <c r="BM18" s="120"/>
      <c r="BN18" s="120"/>
      <c r="BO18" s="114"/>
      <c r="BP18" s="114"/>
      <c r="BQ18" s="114"/>
      <c r="BR18" s="114"/>
      <c r="BS18" s="32"/>
      <c r="BT18" s="32"/>
      <c r="BU18" s="32"/>
      <c r="BY18" s="34"/>
      <c r="CK18" s="30"/>
      <c r="CL18" s="30"/>
      <c r="CM18" s="31" t="s">
        <v>37</v>
      </c>
      <c r="CN18" s="30"/>
      <c r="CO18" s="111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23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15" customHeight="1">
      <c r="A20" s="30" t="s">
        <v>203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108" t="s">
        <v>241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</row>
    <row r="21" spans="1:108" ht="65.25" customHeight="1">
      <c r="A21" s="129" t="s">
        <v>208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39</v>
      </c>
      <c r="CN21" s="30"/>
      <c r="CO21" s="126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111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ht="15" customHeight="1">
      <c r="A23" s="23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108" t="s">
        <v>239</v>
      </c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111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46" customFormat="1" ht="18.75" customHeight="1">
      <c r="A25" s="134" t="s">
        <v>41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04" t="s">
        <v>240</v>
      </c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08" s="46" customFormat="1" ht="45" customHeight="1">
      <c r="A26" s="100" t="s">
        <v>51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31" t="s">
        <v>209</v>
      </c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s="46" customFormat="1" ht="18.75" customHeight="1">
      <c r="A27" s="47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43</v>
      </c>
      <c r="CN27" s="44"/>
      <c r="CO27" s="104" t="s">
        <v>44</v>
      </c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19" t="s">
        <v>206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30"/>
      <c r="DB31" s="30"/>
      <c r="DC31" s="30"/>
      <c r="DD31" s="30"/>
    </row>
    <row r="32" spans="1:108" ht="16.5" customHeight="1">
      <c r="A32" s="23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22" t="s">
        <v>210</v>
      </c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53"/>
      <c r="DB34" s="53"/>
      <c r="DC34" s="53"/>
      <c r="DD34" s="53"/>
    </row>
  </sheetData>
  <sheetProtection/>
  <mergeCells count="31">
    <mergeCell ref="AC31:CZ31"/>
    <mergeCell ref="BK18:BN18"/>
    <mergeCell ref="A11:DD11"/>
    <mergeCell ref="AF34:CZ34"/>
    <mergeCell ref="CO19:DD19"/>
    <mergeCell ref="CO20:DD22"/>
    <mergeCell ref="A21:BV21"/>
    <mergeCell ref="CO23:DD24"/>
    <mergeCell ref="CO26:DD26"/>
    <mergeCell ref="A25:BW25"/>
    <mergeCell ref="BE8:BX8"/>
    <mergeCell ref="CA8:DD8"/>
    <mergeCell ref="CO17:DD18"/>
    <mergeCell ref="BO18:BR18"/>
    <mergeCell ref="CM9:CP9"/>
    <mergeCell ref="CO16:DD16"/>
    <mergeCell ref="BU9:CL9"/>
    <mergeCell ref="A14:DD14"/>
    <mergeCell ref="BN9:BQ9"/>
    <mergeCell ref="A26:BW26"/>
    <mergeCell ref="AL18:AO18"/>
    <mergeCell ref="CQ9:CT9"/>
    <mergeCell ref="CO27:DD27"/>
    <mergeCell ref="CO25:DD25"/>
    <mergeCell ref="AS18:BJ18"/>
    <mergeCell ref="BE3:DD3"/>
    <mergeCell ref="BE4:DD4"/>
    <mergeCell ref="BE6:DD6"/>
    <mergeCell ref="BE7:BX7"/>
    <mergeCell ref="CA7:DD7"/>
    <mergeCell ref="BE5:DD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52</v>
      </c>
      <c r="B3" s="2"/>
      <c r="C3" s="2"/>
      <c r="D3" s="2"/>
      <c r="E3" s="2"/>
      <c r="F3" s="2"/>
      <c r="G3" s="2"/>
      <c r="H3" s="2"/>
      <c r="I3" s="2"/>
    </row>
    <row r="4" spans="1:9" ht="75.75" customHeight="1">
      <c r="A4" s="87" t="s">
        <v>211</v>
      </c>
      <c r="B4" s="2"/>
      <c r="C4" s="2"/>
      <c r="D4" s="2"/>
      <c r="E4" s="2"/>
      <c r="F4" s="2"/>
      <c r="G4" s="2"/>
      <c r="H4" s="2"/>
      <c r="I4" s="2"/>
    </row>
    <row r="5" spans="1:9" ht="37.5">
      <c r="A5" s="11" t="s">
        <v>53</v>
      </c>
      <c r="B5" s="2"/>
      <c r="C5" s="2"/>
      <c r="D5" s="2"/>
      <c r="E5" s="2"/>
      <c r="F5" s="2"/>
      <c r="G5" s="2"/>
      <c r="H5" s="2"/>
      <c r="I5" s="2"/>
    </row>
    <row r="6" spans="1:9" ht="27.75" customHeight="1">
      <c r="A6" s="87" t="s">
        <v>212</v>
      </c>
      <c r="B6" s="2"/>
      <c r="C6" s="2"/>
      <c r="D6" s="2"/>
      <c r="E6" s="2"/>
      <c r="F6" s="2"/>
      <c r="G6" s="2"/>
      <c r="H6" s="2"/>
      <c r="I6" s="2"/>
    </row>
    <row r="7" spans="1:9" ht="56.25">
      <c r="A7" s="11" t="s">
        <v>235</v>
      </c>
      <c r="B7" s="2"/>
      <c r="C7" s="2"/>
      <c r="D7" s="2"/>
      <c r="E7" s="2"/>
      <c r="F7" s="2"/>
      <c r="G7" s="2"/>
      <c r="H7" s="2"/>
      <c r="I7" s="2"/>
    </row>
    <row r="8" spans="1:9" ht="56.25">
      <c r="A8" s="11" t="s">
        <v>54</v>
      </c>
      <c r="B8" s="2"/>
      <c r="C8" s="2"/>
      <c r="D8" s="2"/>
      <c r="E8" s="2"/>
      <c r="F8" s="2"/>
      <c r="G8" s="2"/>
      <c r="H8" s="2"/>
      <c r="I8" s="2"/>
    </row>
    <row r="9" spans="1:9" ht="225" customHeight="1">
      <c r="A9" s="87" t="s">
        <v>234</v>
      </c>
      <c r="B9" s="2"/>
      <c r="C9" s="2"/>
      <c r="D9" s="2"/>
      <c r="E9" s="2"/>
      <c r="F9" s="2"/>
      <c r="G9" s="2"/>
      <c r="H9" s="2"/>
      <c r="I9" s="2"/>
    </row>
    <row r="10" ht="27.75" customHeight="1">
      <c r="A10" s="55"/>
    </row>
    <row r="11" ht="15">
      <c r="A11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36" t="s">
        <v>10</v>
      </c>
      <c r="B1" s="136"/>
    </row>
    <row r="2" spans="1:2" ht="25.5" customHeight="1">
      <c r="A2" s="137" t="s">
        <v>213</v>
      </c>
      <c r="B2" s="138"/>
    </row>
    <row r="3" spans="1:2" ht="26.25" customHeight="1">
      <c r="A3" s="139" t="s">
        <v>55</v>
      </c>
      <c r="B3" s="140"/>
    </row>
    <row r="4" spans="1:2" ht="34.5" customHeight="1">
      <c r="A4" s="5" t="s">
        <v>0</v>
      </c>
      <c r="B4" s="13" t="s">
        <v>56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5618302.32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5291457.35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57</v>
      </c>
      <c r="B10" s="18">
        <f>B8</f>
        <v>5291457.35</v>
      </c>
      <c r="C10" s="6"/>
      <c r="D10" s="6"/>
      <c r="E10" s="6"/>
      <c r="F10" s="6"/>
      <c r="G10" s="6"/>
    </row>
    <row r="11" spans="1:7" ht="47.25">
      <c r="A11" s="17" t="s">
        <v>58</v>
      </c>
      <c r="B11" s="18"/>
      <c r="C11" s="6"/>
      <c r="D11" s="6"/>
      <c r="E11" s="6"/>
      <c r="F11" s="6"/>
      <c r="G11" s="6"/>
    </row>
    <row r="12" spans="1:7" ht="45.75" customHeight="1">
      <c r="A12" s="17" t="s">
        <v>196</v>
      </c>
      <c r="B12" s="18"/>
      <c r="C12" s="6"/>
      <c r="D12" s="6"/>
      <c r="E12" s="6"/>
      <c r="F12" s="6"/>
      <c r="G12" s="6"/>
    </row>
    <row r="13" spans="1:7" ht="15.75" customHeight="1">
      <c r="A13" s="17" t="s">
        <v>59</v>
      </c>
      <c r="B13" s="18">
        <v>2740208.36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11104235.91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60</v>
      </c>
      <c r="B16" s="18">
        <v>2686820.43</v>
      </c>
      <c r="C16" s="6"/>
      <c r="D16" s="6"/>
      <c r="E16" s="6"/>
      <c r="F16" s="6"/>
      <c r="G16" s="6"/>
    </row>
    <row r="17" spans="1:7" ht="24" customHeight="1">
      <c r="A17" s="17" t="s">
        <v>61</v>
      </c>
      <c r="B17" s="18">
        <v>904282.4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6989.2</v>
      </c>
      <c r="C18" s="6"/>
      <c r="D18" s="6"/>
      <c r="E18" s="6"/>
      <c r="F18" s="6"/>
      <c r="G18" s="6"/>
    </row>
    <row r="19" spans="1:7" ht="15.75">
      <c r="A19" s="16" t="s">
        <v>62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63</v>
      </c>
      <c r="B21" s="15"/>
      <c r="C21" s="6"/>
      <c r="D21" s="6"/>
      <c r="E21" s="6"/>
      <c r="F21" s="6"/>
      <c r="G21" s="6"/>
    </row>
    <row r="22" spans="1:7" ht="31.5" customHeight="1">
      <c r="A22" s="17" t="s">
        <v>64</v>
      </c>
      <c r="B22" s="15"/>
      <c r="C22" s="6"/>
      <c r="D22" s="6"/>
      <c r="E22" s="6"/>
      <c r="F22" s="6"/>
      <c r="G22" s="6"/>
    </row>
    <row r="23" spans="1:7" ht="15.75" customHeight="1">
      <c r="A23" s="17" t="s">
        <v>65</v>
      </c>
      <c r="B23" s="15"/>
      <c r="C23" s="6"/>
      <c r="D23" s="6"/>
      <c r="E23" s="6"/>
      <c r="F23" s="6"/>
      <c r="G23" s="6"/>
    </row>
    <row r="24" spans="1:7" ht="15.75" customHeight="1">
      <c r="A24" s="16" t="s">
        <v>66</v>
      </c>
      <c r="B24" s="15"/>
      <c r="C24" s="6"/>
      <c r="D24" s="6"/>
      <c r="E24" s="6"/>
      <c r="F24" s="6"/>
      <c r="G24" s="6"/>
    </row>
    <row r="25" spans="1:7" ht="15.75">
      <c r="A25" s="16" t="s">
        <v>67</v>
      </c>
      <c r="B25" s="18"/>
      <c r="C25" s="6"/>
      <c r="D25" s="6"/>
      <c r="E25" s="6"/>
      <c r="F25" s="6"/>
      <c r="G25" s="6"/>
    </row>
    <row r="26" spans="1:7" ht="31.5">
      <c r="A26" s="16" t="s">
        <v>68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69</v>
      </c>
      <c r="B28" s="18"/>
      <c r="C28" s="6"/>
      <c r="D28" s="6"/>
      <c r="E28" s="6"/>
      <c r="F28" s="6"/>
      <c r="G28" s="6"/>
    </row>
    <row r="29" spans="1:7" ht="15.75">
      <c r="A29" s="17" t="s">
        <v>70</v>
      </c>
      <c r="B29" s="18"/>
      <c r="C29" s="6"/>
      <c r="D29" s="6"/>
      <c r="E29" s="6"/>
      <c r="F29" s="6"/>
      <c r="G29" s="6"/>
    </row>
    <row r="30" spans="1:7" ht="15.75">
      <c r="A30" s="17" t="s">
        <v>71</v>
      </c>
      <c r="B30" s="18"/>
      <c r="C30" s="6"/>
      <c r="D30" s="6"/>
      <c r="E30" s="6"/>
      <c r="F30" s="6"/>
      <c r="G30" s="6"/>
    </row>
    <row r="31" spans="1:7" ht="15.75">
      <c r="A31" s="17" t="s">
        <v>72</v>
      </c>
      <c r="B31" s="18"/>
      <c r="C31" s="6"/>
      <c r="D31" s="6"/>
      <c r="E31" s="6"/>
      <c r="F31" s="6"/>
      <c r="G31" s="6"/>
    </row>
    <row r="32" spans="1:7" ht="15.75">
      <c r="A32" s="17" t="s">
        <v>73</v>
      </c>
      <c r="B32" s="18"/>
      <c r="C32" s="6"/>
      <c r="D32" s="6"/>
      <c r="E32" s="6"/>
      <c r="F32" s="6"/>
      <c r="G32" s="6"/>
    </row>
    <row r="33" spans="1:7" ht="20.25" customHeight="1">
      <c r="A33" s="17" t="s">
        <v>74</v>
      </c>
      <c r="B33" s="18"/>
      <c r="C33" s="6"/>
      <c r="D33" s="6"/>
      <c r="E33" s="6"/>
      <c r="F33" s="6"/>
      <c r="G33" s="6"/>
    </row>
    <row r="34" spans="1:7" ht="21" customHeight="1">
      <c r="A34" s="17" t="s">
        <v>75</v>
      </c>
      <c r="B34" s="18"/>
      <c r="C34" s="6"/>
      <c r="D34" s="6"/>
      <c r="E34" s="6"/>
      <c r="F34" s="6"/>
      <c r="G34" s="6"/>
    </row>
    <row r="35" spans="1:7" ht="31.5">
      <c r="A35" s="17" t="s">
        <v>197</v>
      </c>
      <c r="B35" s="18"/>
      <c r="C35" s="6"/>
      <c r="D35" s="6"/>
      <c r="E35" s="6"/>
      <c r="F35" s="6"/>
      <c r="G35" s="6"/>
    </row>
    <row r="36" spans="1:7" ht="18.75" customHeight="1">
      <c r="A36" s="17" t="s">
        <v>76</v>
      </c>
      <c r="B36" s="18"/>
      <c r="C36" s="6"/>
      <c r="D36" s="6"/>
      <c r="E36" s="6"/>
      <c r="F36" s="6"/>
      <c r="G36" s="6"/>
    </row>
    <row r="37" spans="1:7" ht="15.75">
      <c r="A37" s="17" t="s">
        <v>77</v>
      </c>
      <c r="B37" s="18"/>
      <c r="C37" s="6"/>
      <c r="D37" s="6"/>
      <c r="E37" s="6"/>
      <c r="F37" s="6"/>
      <c r="G37" s="6"/>
    </row>
    <row r="38" spans="1:7" ht="60" customHeight="1">
      <c r="A38" s="90" t="s">
        <v>78</v>
      </c>
      <c r="B38" s="15">
        <v>147.63</v>
      </c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79</v>
      </c>
      <c r="B40" s="18"/>
      <c r="C40" s="6"/>
      <c r="D40" s="6"/>
      <c r="E40" s="6"/>
      <c r="F40" s="6"/>
      <c r="G40" s="6"/>
    </row>
    <row r="41" spans="1:7" ht="15.75">
      <c r="A41" s="17" t="s">
        <v>80</v>
      </c>
      <c r="B41" s="18"/>
      <c r="C41" s="6"/>
      <c r="D41" s="6"/>
      <c r="E41" s="6"/>
      <c r="F41" s="6"/>
      <c r="G41" s="6"/>
    </row>
    <row r="42" spans="1:7" ht="15.75">
      <c r="A42" s="17" t="s">
        <v>81</v>
      </c>
      <c r="B42" s="18"/>
      <c r="C42" s="6"/>
      <c r="D42" s="6"/>
      <c r="E42" s="6"/>
      <c r="F42" s="6"/>
      <c r="G42" s="6"/>
    </row>
    <row r="43" spans="1:7" ht="17.25" customHeight="1">
      <c r="A43" s="17" t="s">
        <v>82</v>
      </c>
      <c r="B43" s="18"/>
      <c r="C43" s="6"/>
      <c r="D43" s="6"/>
      <c r="E43" s="6"/>
      <c r="F43" s="6"/>
      <c r="G43" s="6"/>
    </row>
    <row r="44" spans="1:7" ht="15.75">
      <c r="A44" s="17" t="s">
        <v>83</v>
      </c>
      <c r="B44" s="18"/>
      <c r="C44" s="6"/>
      <c r="D44" s="6"/>
      <c r="E44" s="6"/>
      <c r="F44" s="6"/>
      <c r="G44" s="6"/>
    </row>
    <row r="45" spans="1:7" ht="19.5" customHeight="1">
      <c r="A45" s="17" t="s">
        <v>84</v>
      </c>
      <c r="B45" s="18"/>
      <c r="C45" s="6"/>
      <c r="D45" s="6"/>
      <c r="E45" s="6"/>
      <c r="F45" s="6"/>
      <c r="G45" s="6"/>
    </row>
    <row r="46" spans="1:7" ht="20.25" customHeight="1">
      <c r="A46" s="17" t="s">
        <v>85</v>
      </c>
      <c r="B46" s="18"/>
      <c r="C46" s="6"/>
      <c r="D46" s="6"/>
      <c r="E46" s="6"/>
      <c r="F46" s="6"/>
      <c r="G46" s="6"/>
    </row>
    <row r="47" spans="1:7" ht="31.5">
      <c r="A47" s="17" t="s">
        <v>198</v>
      </c>
      <c r="B47" s="18"/>
      <c r="C47" s="6"/>
      <c r="D47" s="6"/>
      <c r="E47" s="6"/>
      <c r="F47" s="6"/>
      <c r="G47" s="6"/>
    </row>
    <row r="48" spans="1:7" ht="18.75" customHeight="1">
      <c r="A48" s="17" t="s">
        <v>86</v>
      </c>
      <c r="B48" s="18"/>
      <c r="C48" s="6"/>
      <c r="D48" s="6"/>
      <c r="E48" s="6"/>
      <c r="F48" s="6"/>
      <c r="G48" s="6"/>
    </row>
    <row r="49" spans="1:7" ht="15.75">
      <c r="A49" s="17" t="s">
        <v>87</v>
      </c>
      <c r="B49" s="18"/>
      <c r="C49" s="6"/>
      <c r="D49" s="6"/>
      <c r="E49" s="6"/>
      <c r="F49" s="6"/>
      <c r="G49" s="6"/>
    </row>
    <row r="50" spans="1:7" ht="15.75">
      <c r="A50" s="14" t="s">
        <v>88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89</v>
      </c>
      <c r="B52" s="15"/>
      <c r="C52" s="6"/>
      <c r="D52" s="6"/>
      <c r="E52" s="6"/>
      <c r="F52" s="6"/>
      <c r="G52" s="6"/>
    </row>
    <row r="53" spans="1:7" ht="15.75">
      <c r="A53" s="16" t="s">
        <v>90</v>
      </c>
      <c r="B53" s="18"/>
      <c r="C53" s="6"/>
      <c r="D53" s="6"/>
      <c r="E53" s="6"/>
      <c r="F53" s="6"/>
      <c r="G53" s="6"/>
    </row>
    <row r="54" spans="1:7" ht="31.5">
      <c r="A54" s="16" t="s">
        <v>91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92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199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93</v>
      </c>
      <c r="B69" s="15">
        <v>2395.4</v>
      </c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94</v>
      </c>
      <c r="B71" s="18"/>
      <c r="C71" s="6"/>
      <c r="D71" s="6"/>
      <c r="E71" s="6"/>
      <c r="F71" s="6"/>
      <c r="G71" s="6"/>
    </row>
    <row r="72" spans="1:7" ht="15.75">
      <c r="A72" s="17" t="s">
        <v>95</v>
      </c>
      <c r="B72" s="18"/>
      <c r="C72" s="6"/>
      <c r="D72" s="6"/>
      <c r="E72" s="6"/>
      <c r="F72" s="6"/>
      <c r="G72" s="6"/>
    </row>
    <row r="73" spans="1:7" ht="15.75">
      <c r="A73" s="17" t="s">
        <v>96</v>
      </c>
      <c r="B73" s="18"/>
      <c r="C73" s="6"/>
      <c r="D73" s="6"/>
      <c r="E73" s="6"/>
      <c r="F73" s="6"/>
      <c r="G73" s="6"/>
    </row>
    <row r="74" spans="1:7" ht="15.75">
      <c r="A74" s="17" t="s">
        <v>97</v>
      </c>
      <c r="B74" s="18"/>
      <c r="C74" s="6"/>
      <c r="D74" s="6"/>
      <c r="E74" s="6"/>
      <c r="F74" s="6"/>
      <c r="G74" s="6"/>
    </row>
    <row r="75" spans="1:7" ht="15.75">
      <c r="A75" s="17" t="s">
        <v>98</v>
      </c>
      <c r="B75" s="18"/>
      <c r="C75" s="6"/>
      <c r="D75" s="6"/>
      <c r="E75" s="6"/>
      <c r="F75" s="6"/>
      <c r="G75" s="6"/>
    </row>
    <row r="76" spans="1:7" ht="15.75">
      <c r="A76" s="17" t="s">
        <v>99</v>
      </c>
      <c r="B76" s="18"/>
      <c r="C76" s="6"/>
      <c r="D76" s="6"/>
      <c r="E76" s="6"/>
      <c r="F76" s="6"/>
      <c r="G76" s="6"/>
    </row>
    <row r="77" spans="1:7" ht="15.75">
      <c r="A77" s="17" t="s">
        <v>100</v>
      </c>
      <c r="B77" s="18"/>
      <c r="C77" s="6"/>
      <c r="D77" s="6"/>
      <c r="E77" s="6"/>
      <c r="F77" s="6"/>
      <c r="G77" s="6"/>
    </row>
    <row r="78" spans="1:7" ht="15.75">
      <c r="A78" s="17" t="s">
        <v>101</v>
      </c>
      <c r="B78" s="18"/>
      <c r="C78" s="6"/>
      <c r="D78" s="6"/>
      <c r="E78" s="6"/>
      <c r="F78" s="6"/>
      <c r="G78" s="6"/>
    </row>
    <row r="79" spans="1:7" ht="15.75">
      <c r="A79" s="17" t="s">
        <v>200</v>
      </c>
      <c r="B79" s="18"/>
      <c r="C79" s="6"/>
      <c r="D79" s="6"/>
      <c r="E79" s="6"/>
      <c r="F79" s="6"/>
      <c r="G79" s="6"/>
    </row>
    <row r="80" spans="1:7" ht="15.75">
      <c r="A80" s="17" t="s">
        <v>102</v>
      </c>
      <c r="B80" s="18"/>
      <c r="C80" s="6"/>
      <c r="D80" s="6"/>
      <c r="E80" s="6"/>
      <c r="F80" s="6"/>
      <c r="G80" s="6"/>
    </row>
    <row r="81" spans="1:7" ht="15.75">
      <c r="A81" s="17" t="s">
        <v>103</v>
      </c>
      <c r="B81" s="18"/>
      <c r="C81" s="6"/>
      <c r="D81" s="6"/>
      <c r="E81" s="6"/>
      <c r="F81" s="6"/>
      <c r="G81" s="6"/>
    </row>
    <row r="82" spans="1:7" ht="15.75">
      <c r="A82" s="17" t="s">
        <v>104</v>
      </c>
      <c r="B82" s="18"/>
      <c r="C82" s="6"/>
      <c r="D82" s="6"/>
      <c r="E82" s="6"/>
      <c r="F82" s="6"/>
      <c r="G82" s="6"/>
    </row>
    <row r="83" spans="1:7" ht="15.75">
      <c r="A83" s="17" t="s">
        <v>105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3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55" sqref="E55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5" customWidth="1"/>
    <col min="10" max="16384" width="9.140625" style="70" customWidth="1"/>
  </cols>
  <sheetData>
    <row r="1" spans="1:9" ht="33.75" customHeight="1">
      <c r="A1" s="145" t="s">
        <v>106</v>
      </c>
      <c r="B1" s="145"/>
      <c r="C1" s="145"/>
      <c r="D1" s="145"/>
      <c r="E1" s="145"/>
      <c r="F1" s="145"/>
      <c r="G1" s="145"/>
      <c r="H1" s="145"/>
      <c r="I1" s="145"/>
    </row>
    <row r="2" spans="1:9" ht="30" customHeight="1">
      <c r="A2" s="141" t="s">
        <v>0</v>
      </c>
      <c r="B2" s="141" t="s">
        <v>107</v>
      </c>
      <c r="C2" s="141" t="s">
        <v>108</v>
      </c>
      <c r="D2" s="146" t="s">
        <v>163</v>
      </c>
      <c r="E2" s="147"/>
      <c r="F2" s="147"/>
      <c r="G2" s="147"/>
      <c r="H2" s="147"/>
      <c r="I2" s="147"/>
    </row>
    <row r="3" spans="1:9" ht="15.75">
      <c r="A3" s="142"/>
      <c r="B3" s="142"/>
      <c r="C3" s="142"/>
      <c r="D3" s="156" t="s">
        <v>109</v>
      </c>
      <c r="E3" s="148" t="s">
        <v>1</v>
      </c>
      <c r="F3" s="149"/>
      <c r="G3" s="149"/>
      <c r="H3" s="149"/>
      <c r="I3" s="150"/>
    </row>
    <row r="4" spans="1:9" ht="96" customHeight="1">
      <c r="A4" s="142"/>
      <c r="B4" s="142"/>
      <c r="C4" s="142"/>
      <c r="D4" s="153"/>
      <c r="E4" s="141" t="s">
        <v>112</v>
      </c>
      <c r="F4" s="154" t="s">
        <v>194</v>
      </c>
      <c r="G4" s="141" t="s">
        <v>195</v>
      </c>
      <c r="H4" s="151" t="s">
        <v>110</v>
      </c>
      <c r="I4" s="152"/>
    </row>
    <row r="5" spans="1:9" ht="47.25" customHeight="1">
      <c r="A5" s="144"/>
      <c r="B5" s="143"/>
      <c r="C5" s="144"/>
      <c r="D5" s="153"/>
      <c r="E5" s="153"/>
      <c r="F5" s="155"/>
      <c r="G5" s="153"/>
      <c r="H5" s="71" t="s">
        <v>109</v>
      </c>
      <c r="I5" s="71" t="s">
        <v>111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113</v>
      </c>
      <c r="B7" s="76">
        <v>100</v>
      </c>
      <c r="C7" s="76"/>
      <c r="D7" s="69">
        <f>E7+F7+H7+G7</f>
        <v>20435131.44</v>
      </c>
      <c r="E7" s="69">
        <f>E12</f>
        <v>15955800</v>
      </c>
      <c r="F7" s="69">
        <f>F26</f>
        <v>2311574.71</v>
      </c>
      <c r="G7" s="69">
        <f>G26</f>
        <v>0</v>
      </c>
      <c r="H7" s="69">
        <f>H9+H12+H23+H25+H30+H36+H24</f>
        <v>2167756.73</v>
      </c>
      <c r="I7" s="69">
        <f>I24</f>
        <v>660000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114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115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116</v>
      </c>
      <c r="B12" s="76">
        <v>120</v>
      </c>
      <c r="C12" s="76">
        <v>130</v>
      </c>
      <c r="D12" s="69">
        <f>E12+H12</f>
        <v>17407800</v>
      </c>
      <c r="E12" s="69">
        <f>E14++E15+E17+E18+E19+E20+E21+E22+E16</f>
        <v>15955800</v>
      </c>
      <c r="F12" s="69" t="s">
        <v>3</v>
      </c>
      <c r="G12" s="69" t="s">
        <v>3</v>
      </c>
      <c r="H12" s="69">
        <f>H14+H15+H16+H17+H18+H19+H20+H21+H22</f>
        <v>1452000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192</v>
      </c>
      <c r="B14" s="80"/>
      <c r="C14" s="80"/>
      <c r="D14" s="69">
        <f aca="true" t="shared" si="0" ref="D14:D22">E14+H14</f>
        <v>8248343</v>
      </c>
      <c r="E14" s="81">
        <v>8248343</v>
      </c>
      <c r="F14" s="69" t="s">
        <v>3</v>
      </c>
      <c r="G14" s="69" t="s">
        <v>3</v>
      </c>
      <c r="H14" s="81"/>
      <c r="I14" s="69" t="s">
        <v>3</v>
      </c>
    </row>
    <row r="15" spans="1:9" ht="87.75" customHeight="1">
      <c r="A15" s="79" t="s">
        <v>215</v>
      </c>
      <c r="B15" s="80"/>
      <c r="C15" s="80"/>
      <c r="D15" s="69">
        <f t="shared" si="0"/>
        <v>6452000</v>
      </c>
      <c r="E15" s="81">
        <v>5000000</v>
      </c>
      <c r="F15" s="69" t="s">
        <v>3</v>
      </c>
      <c r="G15" s="69" t="s">
        <v>3</v>
      </c>
      <c r="H15" s="81">
        <v>1452000</v>
      </c>
      <c r="I15" s="69" t="s">
        <v>3</v>
      </c>
    </row>
    <row r="16" spans="1:9" ht="87.75" customHeight="1">
      <c r="A16" s="82" t="s">
        <v>214</v>
      </c>
      <c r="B16" s="73"/>
      <c r="C16" s="73"/>
      <c r="D16" s="69">
        <f t="shared" si="0"/>
        <v>420000</v>
      </c>
      <c r="E16" s="83">
        <v>420000</v>
      </c>
      <c r="F16" s="69" t="s">
        <v>3</v>
      </c>
      <c r="G16" s="69" t="s">
        <v>3</v>
      </c>
      <c r="H16" s="83"/>
      <c r="I16" s="69" t="s">
        <v>3</v>
      </c>
    </row>
    <row r="17" spans="1:9" ht="78.75" customHeight="1">
      <c r="A17" s="82" t="s">
        <v>216</v>
      </c>
      <c r="B17" s="73"/>
      <c r="C17" s="73"/>
      <c r="D17" s="69">
        <f t="shared" si="0"/>
        <v>336957</v>
      </c>
      <c r="E17" s="83">
        <v>336957</v>
      </c>
      <c r="F17" s="69" t="s">
        <v>3</v>
      </c>
      <c r="G17" s="69" t="s">
        <v>3</v>
      </c>
      <c r="H17" s="83"/>
      <c r="I17" s="69" t="s">
        <v>3</v>
      </c>
    </row>
    <row r="18" spans="1:9" ht="51" customHeight="1">
      <c r="A18" s="82" t="s">
        <v>217</v>
      </c>
      <c r="B18" s="73"/>
      <c r="C18" s="73"/>
      <c r="D18" s="69">
        <f t="shared" si="0"/>
        <v>320800</v>
      </c>
      <c r="E18" s="83">
        <v>320800</v>
      </c>
      <c r="F18" s="69" t="s">
        <v>3</v>
      </c>
      <c r="G18" s="69" t="s">
        <v>3</v>
      </c>
      <c r="H18" s="83"/>
      <c r="I18" s="69" t="s">
        <v>3</v>
      </c>
    </row>
    <row r="19" spans="1:9" ht="81" customHeight="1">
      <c r="A19" s="82" t="s">
        <v>218</v>
      </c>
      <c r="B19" s="73"/>
      <c r="C19" s="73"/>
      <c r="D19" s="69">
        <f t="shared" si="0"/>
        <v>1093200</v>
      </c>
      <c r="E19" s="83">
        <v>1093200</v>
      </c>
      <c r="F19" s="69" t="s">
        <v>3</v>
      </c>
      <c r="G19" s="69" t="s">
        <v>3</v>
      </c>
      <c r="H19" s="83"/>
      <c r="I19" s="69" t="s">
        <v>3</v>
      </c>
    </row>
    <row r="20" spans="1:9" ht="79.5" customHeight="1">
      <c r="A20" s="82" t="s">
        <v>219</v>
      </c>
      <c r="B20" s="73"/>
      <c r="C20" s="73"/>
      <c r="D20" s="69">
        <f t="shared" si="0"/>
        <v>291900</v>
      </c>
      <c r="E20" s="83">
        <v>291900</v>
      </c>
      <c r="F20" s="69" t="s">
        <v>3</v>
      </c>
      <c r="G20" s="69" t="s">
        <v>3</v>
      </c>
      <c r="H20" s="83"/>
      <c r="I20" s="69" t="s">
        <v>3</v>
      </c>
    </row>
    <row r="21" spans="1:9" ht="51" customHeight="1">
      <c r="A21" s="82" t="s">
        <v>220</v>
      </c>
      <c r="B21" s="73"/>
      <c r="C21" s="73"/>
      <c r="D21" s="69">
        <f t="shared" si="0"/>
        <v>16000</v>
      </c>
      <c r="E21" s="83">
        <v>16000</v>
      </c>
      <c r="F21" s="69" t="s">
        <v>3</v>
      </c>
      <c r="G21" s="69" t="s">
        <v>3</v>
      </c>
      <c r="H21" s="83"/>
      <c r="I21" s="69" t="s">
        <v>3</v>
      </c>
    </row>
    <row r="22" spans="1:9" ht="51" customHeight="1">
      <c r="A22" s="82" t="s">
        <v>221</v>
      </c>
      <c r="B22" s="73"/>
      <c r="C22" s="73"/>
      <c r="D22" s="69">
        <f t="shared" si="0"/>
        <v>228600</v>
      </c>
      <c r="E22" s="83">
        <v>228600</v>
      </c>
      <c r="F22" s="69" t="s">
        <v>3</v>
      </c>
      <c r="G22" s="69" t="s">
        <v>3</v>
      </c>
      <c r="H22" s="83"/>
      <c r="I22" s="69" t="s">
        <v>3</v>
      </c>
    </row>
    <row r="23" spans="1:9" ht="31.5">
      <c r="A23" s="78" t="s">
        <v>117</v>
      </c>
      <c r="B23" s="76">
        <v>130</v>
      </c>
      <c r="C23" s="76">
        <v>140</v>
      </c>
      <c r="D23" s="69">
        <f>H23</f>
        <v>1890.5</v>
      </c>
      <c r="E23" s="69" t="s">
        <v>3</v>
      </c>
      <c r="F23" s="69" t="s">
        <v>3</v>
      </c>
      <c r="G23" s="69" t="s">
        <v>3</v>
      </c>
      <c r="H23" s="69">
        <v>1890.5</v>
      </c>
      <c r="I23" s="69" t="s">
        <v>3</v>
      </c>
    </row>
    <row r="24" spans="1:9" ht="31.5">
      <c r="A24" s="78" t="s">
        <v>238</v>
      </c>
      <c r="B24" s="76">
        <v>131</v>
      </c>
      <c r="C24" s="76">
        <v>150</v>
      </c>
      <c r="D24" s="94">
        <f>H24</f>
        <v>713420</v>
      </c>
      <c r="E24" s="94" t="s">
        <v>3</v>
      </c>
      <c r="F24" s="94" t="s">
        <v>3</v>
      </c>
      <c r="G24" s="94" t="s">
        <v>3</v>
      </c>
      <c r="H24" s="94">
        <v>713420</v>
      </c>
      <c r="I24" s="69">
        <v>660000</v>
      </c>
    </row>
    <row r="25" spans="1:9" ht="80.25" customHeight="1">
      <c r="A25" s="78" t="s">
        <v>118</v>
      </c>
      <c r="B25" s="76">
        <v>140</v>
      </c>
      <c r="C25" s="76">
        <v>180</v>
      </c>
      <c r="D25" s="69">
        <f>H25</f>
        <v>0</v>
      </c>
      <c r="E25" s="69" t="s">
        <v>3</v>
      </c>
      <c r="F25" s="69" t="s">
        <v>3</v>
      </c>
      <c r="G25" s="69" t="s">
        <v>3</v>
      </c>
      <c r="H25" s="69"/>
      <c r="I25" s="69" t="s">
        <v>3</v>
      </c>
    </row>
    <row r="26" spans="1:9" ht="39" customHeight="1">
      <c r="A26" s="78" t="s">
        <v>119</v>
      </c>
      <c r="B26" s="76">
        <v>150</v>
      </c>
      <c r="C26" s="76">
        <v>180</v>
      </c>
      <c r="D26" s="69">
        <f>F26+G26</f>
        <v>2311574.71</v>
      </c>
      <c r="E26" s="69" t="s">
        <v>3</v>
      </c>
      <c r="F26" s="69">
        <v>2311574.71</v>
      </c>
      <c r="G26" s="69"/>
      <c r="H26" s="69" t="s">
        <v>3</v>
      </c>
      <c r="I26" s="69" t="s">
        <v>3</v>
      </c>
    </row>
    <row r="27" spans="1:9" ht="15.75">
      <c r="A27" s="78" t="s">
        <v>202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202</v>
      </c>
      <c r="B28" s="76"/>
      <c r="C28" s="76"/>
      <c r="D28" s="69">
        <f>F28+G28</f>
        <v>0</v>
      </c>
      <c r="E28" s="69" t="s">
        <v>3</v>
      </c>
      <c r="F28" s="69"/>
      <c r="G28" s="69"/>
      <c r="H28" s="69" t="s">
        <v>3</v>
      </c>
      <c r="I28" s="69" t="s">
        <v>3</v>
      </c>
    </row>
    <row r="29" spans="1:9" ht="15.75">
      <c r="A29" s="78" t="s">
        <v>202</v>
      </c>
      <c r="B29" s="76"/>
      <c r="C29" s="76"/>
      <c r="D29" s="69">
        <f>F29+G29</f>
        <v>0</v>
      </c>
      <c r="E29" s="69" t="s">
        <v>3</v>
      </c>
      <c r="F29" s="69"/>
      <c r="G29" s="69"/>
      <c r="H29" s="69" t="s">
        <v>3</v>
      </c>
      <c r="I29" s="69" t="s">
        <v>3</v>
      </c>
    </row>
    <row r="30" spans="1:9" ht="15.75">
      <c r="A30" s="78" t="s">
        <v>120</v>
      </c>
      <c r="B30" s="76">
        <v>160</v>
      </c>
      <c r="C30" s="76">
        <v>180</v>
      </c>
      <c r="D30" s="94">
        <f>H30</f>
        <v>-403.77</v>
      </c>
      <c r="E30" s="94" t="s">
        <v>3</v>
      </c>
      <c r="F30" s="94" t="s">
        <v>3</v>
      </c>
      <c r="G30" s="94" t="s">
        <v>3</v>
      </c>
      <c r="H30" s="94">
        <v>-403.77</v>
      </c>
      <c r="I30" s="69"/>
    </row>
    <row r="31" spans="1:9" ht="15.75">
      <c r="A31" s="78" t="s">
        <v>1</v>
      </c>
      <c r="B31" s="76"/>
      <c r="C31" s="76"/>
      <c r="D31" s="69"/>
      <c r="E31" s="69"/>
      <c r="F31" s="69"/>
      <c r="G31" s="69"/>
      <c r="H31" s="69"/>
      <c r="I31" s="69"/>
    </row>
    <row r="32" spans="1:9" ht="144" customHeight="1">
      <c r="A32" s="78" t="s">
        <v>166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94.5">
      <c r="A33" s="78" t="s">
        <v>193</v>
      </c>
      <c r="B33" s="76"/>
      <c r="C33" s="76"/>
      <c r="D33" s="69">
        <f>H33</f>
        <v>0</v>
      </c>
      <c r="E33" s="69" t="s">
        <v>3</v>
      </c>
      <c r="F33" s="69" t="s">
        <v>3</v>
      </c>
      <c r="G33" s="69" t="s">
        <v>3</v>
      </c>
      <c r="H33" s="69"/>
      <c r="I33" s="69"/>
    </row>
    <row r="34" spans="1:9" ht="78.75">
      <c r="A34" s="78" t="s">
        <v>167</v>
      </c>
      <c r="B34" s="76"/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/>
      <c r="I34" s="69"/>
    </row>
    <row r="35" spans="1:9" ht="15.75">
      <c r="A35" s="78"/>
      <c r="B35" s="76"/>
      <c r="C35" s="76"/>
      <c r="D35" s="69"/>
      <c r="E35" s="69"/>
      <c r="F35" s="69"/>
      <c r="G35" s="69"/>
      <c r="H35" s="69"/>
      <c r="I35" s="69"/>
    </row>
    <row r="36" spans="1:9" ht="31.5">
      <c r="A36" s="78" t="s">
        <v>121</v>
      </c>
      <c r="B36" s="76">
        <v>180</v>
      </c>
      <c r="C36" s="76"/>
      <c r="D36" s="69">
        <f>H36</f>
        <v>850</v>
      </c>
      <c r="E36" s="69" t="s">
        <v>3</v>
      </c>
      <c r="F36" s="69" t="s">
        <v>3</v>
      </c>
      <c r="G36" s="69" t="s">
        <v>3</v>
      </c>
      <c r="H36" s="69">
        <f>H38+H44</f>
        <v>850</v>
      </c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31.5">
      <c r="A38" s="78" t="s">
        <v>122</v>
      </c>
      <c r="B38" s="76">
        <v>181</v>
      </c>
      <c r="C38" s="76"/>
      <c r="D38" s="69">
        <f>H38</f>
        <v>850</v>
      </c>
      <c r="E38" s="69" t="s">
        <v>3</v>
      </c>
      <c r="F38" s="69" t="s">
        <v>3</v>
      </c>
      <c r="G38" s="69" t="s">
        <v>3</v>
      </c>
      <c r="H38" s="69">
        <f>H43</f>
        <v>850</v>
      </c>
      <c r="I38" s="69" t="s">
        <v>3</v>
      </c>
    </row>
    <row r="39" spans="1:9" ht="15.75">
      <c r="A39" s="78" t="s">
        <v>1</v>
      </c>
      <c r="B39" s="76"/>
      <c r="C39" s="76"/>
      <c r="D39" s="69"/>
      <c r="E39" s="69"/>
      <c r="F39" s="69"/>
      <c r="G39" s="69"/>
      <c r="H39" s="69"/>
      <c r="I39" s="69"/>
    </row>
    <row r="40" spans="1:9" ht="15.75">
      <c r="A40" s="78" t="s">
        <v>123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13" ht="15.75">
      <c r="A41" s="78" t="s">
        <v>124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  <c r="M41" s="84"/>
    </row>
    <row r="42" spans="1:9" ht="32.25" customHeight="1">
      <c r="A42" s="78" t="s">
        <v>125</v>
      </c>
      <c r="B42" s="76"/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8" t="s">
        <v>126</v>
      </c>
      <c r="B43" s="76"/>
      <c r="C43" s="76"/>
      <c r="D43" s="69">
        <f>H43</f>
        <v>850</v>
      </c>
      <c r="E43" s="69" t="s">
        <v>3</v>
      </c>
      <c r="F43" s="69" t="s">
        <v>3</v>
      </c>
      <c r="G43" s="69" t="s">
        <v>3</v>
      </c>
      <c r="H43" s="69">
        <v>850</v>
      </c>
      <c r="I43" s="69" t="s">
        <v>3</v>
      </c>
    </row>
    <row r="44" spans="1:9" ht="31.5">
      <c r="A44" s="78" t="s">
        <v>127</v>
      </c>
      <c r="B44" s="76">
        <v>182</v>
      </c>
      <c r="C44" s="76"/>
      <c r="D44" s="69">
        <f>H44</f>
        <v>0</v>
      </c>
      <c r="E44" s="69" t="s">
        <v>3</v>
      </c>
      <c r="F44" s="69" t="s">
        <v>3</v>
      </c>
      <c r="G44" s="69" t="s">
        <v>3</v>
      </c>
      <c r="H44" s="69"/>
      <c r="I44" s="69" t="s">
        <v>3</v>
      </c>
    </row>
    <row r="45" spans="1:9" ht="15.75">
      <c r="A45" s="75" t="s">
        <v>128</v>
      </c>
      <c r="B45" s="76">
        <v>200</v>
      </c>
      <c r="C45" s="76"/>
      <c r="D45" s="69">
        <f>E45+F45+H45</f>
        <v>20435131.44</v>
      </c>
      <c r="E45" s="69">
        <f>E47+E53+E59+E62+E65+E66</f>
        <v>15955800</v>
      </c>
      <c r="F45" s="69">
        <f>F47+F53+F59+F62+F65+F66</f>
        <v>2311574.71</v>
      </c>
      <c r="G45" s="69">
        <f>G47+G53+G59+G62+G65+G66</f>
        <v>0</v>
      </c>
      <c r="H45" s="69">
        <f>H47+H53+H59+H62+H65+H66</f>
        <v>2167756.73</v>
      </c>
      <c r="I45" s="69">
        <f>I47+I53+I59+I62+I65+I66</f>
        <v>660000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129</v>
      </c>
      <c r="B47" s="76">
        <v>210</v>
      </c>
      <c r="C47" s="76"/>
      <c r="D47" s="69">
        <f>E47+F47+H47</f>
        <v>14853020.5</v>
      </c>
      <c r="E47" s="69">
        <f>E49</f>
        <v>14391746</v>
      </c>
      <c r="F47" s="69">
        <f>F49</f>
        <v>0</v>
      </c>
      <c r="G47" s="69">
        <f>G49</f>
        <v>0</v>
      </c>
      <c r="H47" s="69">
        <f>H49</f>
        <v>461274.5</v>
      </c>
      <c r="I47" s="69">
        <f>I49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31.5">
      <c r="A49" s="78" t="s">
        <v>130</v>
      </c>
      <c r="B49" s="76">
        <v>211</v>
      </c>
      <c r="C49" s="76"/>
      <c r="D49" s="69">
        <f>E49+F49+H49</f>
        <v>14853020.5</v>
      </c>
      <c r="E49" s="69">
        <f>E51+E52</f>
        <v>14391746</v>
      </c>
      <c r="F49" s="69">
        <f>F51+F52</f>
        <v>0</v>
      </c>
      <c r="G49" s="69">
        <f>G51+G52</f>
        <v>0</v>
      </c>
      <c r="H49" s="69">
        <f>H51+H52</f>
        <v>461274.5</v>
      </c>
      <c r="I49" s="69">
        <f>I51+I52</f>
        <v>0</v>
      </c>
    </row>
    <row r="50" spans="1:9" ht="15.75">
      <c r="A50" s="78" t="s">
        <v>1</v>
      </c>
      <c r="B50" s="76"/>
      <c r="C50" s="76"/>
      <c r="D50" s="69"/>
      <c r="E50" s="69"/>
      <c r="F50" s="69"/>
      <c r="G50" s="69"/>
      <c r="H50" s="69"/>
      <c r="I50" s="69"/>
    </row>
    <row r="51" spans="1:9" ht="15.75">
      <c r="A51" s="78" t="s">
        <v>131</v>
      </c>
      <c r="B51" s="76"/>
      <c r="C51" s="76">
        <v>111</v>
      </c>
      <c r="D51" s="69">
        <f>E51+F51+H51</f>
        <v>11413104</v>
      </c>
      <c r="E51" s="69">
        <v>11053568</v>
      </c>
      <c r="F51" s="69"/>
      <c r="G51" s="69"/>
      <c r="H51" s="69">
        <v>359536</v>
      </c>
      <c r="I51" s="69"/>
    </row>
    <row r="52" spans="1:9" ht="33" customHeight="1">
      <c r="A52" s="78" t="s">
        <v>132</v>
      </c>
      <c r="B52" s="76"/>
      <c r="C52" s="76">
        <v>119</v>
      </c>
      <c r="D52" s="69">
        <f>E52+F52+H52</f>
        <v>3439916.5</v>
      </c>
      <c r="E52" s="69">
        <v>3338178</v>
      </c>
      <c r="F52" s="69"/>
      <c r="G52" s="69"/>
      <c r="H52" s="69">
        <v>101738.5</v>
      </c>
      <c r="I52" s="69"/>
    </row>
    <row r="53" spans="1:9" ht="32.25" customHeight="1">
      <c r="A53" s="78" t="s">
        <v>133</v>
      </c>
      <c r="B53" s="76">
        <v>220</v>
      </c>
      <c r="C53" s="76"/>
      <c r="D53" s="69">
        <f>E53+F53+H53</f>
        <v>136643.3</v>
      </c>
      <c r="E53" s="69">
        <f>E55+E56+E57+E58</f>
        <v>58550</v>
      </c>
      <c r="F53" s="69">
        <f>F55+F56+F57+F58</f>
        <v>0</v>
      </c>
      <c r="G53" s="69">
        <f>G55+G56+G57+G58</f>
        <v>0</v>
      </c>
      <c r="H53" s="69">
        <f>H55+H56+H57+H58</f>
        <v>78093.3</v>
      </c>
      <c r="I53" s="69">
        <f>I55+I56+I57+I58</f>
        <v>0</v>
      </c>
    </row>
    <row r="54" spans="1:9" ht="15.75">
      <c r="A54" s="78" t="s">
        <v>1</v>
      </c>
      <c r="B54" s="76"/>
      <c r="C54" s="76"/>
      <c r="D54" s="69"/>
      <c r="E54" s="69"/>
      <c r="F54" s="69"/>
      <c r="G54" s="69"/>
      <c r="H54" s="69"/>
      <c r="I54" s="69"/>
    </row>
    <row r="55" spans="1:9" ht="47.25">
      <c r="A55" s="78" t="s">
        <v>134</v>
      </c>
      <c r="B55" s="76">
        <v>221</v>
      </c>
      <c r="C55" s="76">
        <v>112</v>
      </c>
      <c r="D55" s="69">
        <f>E55+F55+H55</f>
        <v>50500</v>
      </c>
      <c r="E55" s="69">
        <v>50500</v>
      </c>
      <c r="F55" s="69"/>
      <c r="G55" s="69"/>
      <c r="H55" s="69"/>
      <c r="I55" s="69"/>
    </row>
    <row r="56" spans="1:9" ht="15.75">
      <c r="A56" s="78" t="s">
        <v>135</v>
      </c>
      <c r="B56" s="76">
        <v>222</v>
      </c>
      <c r="C56" s="76">
        <v>112</v>
      </c>
      <c r="D56" s="69">
        <f>E56+F56+H56</f>
        <v>0</v>
      </c>
      <c r="E56" s="69"/>
      <c r="F56" s="69"/>
      <c r="G56" s="69"/>
      <c r="H56" s="69"/>
      <c r="I56" s="69"/>
    </row>
    <row r="57" spans="1:9" ht="15.75">
      <c r="A57" s="78" t="s">
        <v>136</v>
      </c>
      <c r="B57" s="76">
        <v>223</v>
      </c>
      <c r="C57" s="76">
        <v>112</v>
      </c>
      <c r="D57" s="69">
        <f>E57+F57+H57</f>
        <v>0</v>
      </c>
      <c r="E57" s="69"/>
      <c r="F57" s="69"/>
      <c r="G57" s="69"/>
      <c r="H57" s="69"/>
      <c r="I57" s="69"/>
    </row>
    <row r="58" spans="1:9" ht="15.75">
      <c r="A58" s="78" t="s">
        <v>137</v>
      </c>
      <c r="B58" s="76">
        <v>224</v>
      </c>
      <c r="C58" s="76">
        <v>112</v>
      </c>
      <c r="D58" s="69">
        <f>E58+F58+H58</f>
        <v>86143.3</v>
      </c>
      <c r="E58" s="69">
        <v>8050</v>
      </c>
      <c r="F58" s="69"/>
      <c r="G58" s="69"/>
      <c r="H58" s="69">
        <v>78093.3</v>
      </c>
      <c r="I58" s="69"/>
    </row>
    <row r="59" spans="1:9" ht="31.5">
      <c r="A59" s="78" t="s">
        <v>138</v>
      </c>
      <c r="B59" s="76">
        <v>230</v>
      </c>
      <c r="C59" s="76"/>
      <c r="D59" s="69">
        <f>E59+F59+H59</f>
        <v>67668</v>
      </c>
      <c r="E59" s="69">
        <v>57252</v>
      </c>
      <c r="F59" s="69"/>
      <c r="G59" s="69"/>
      <c r="H59" s="69">
        <v>10416</v>
      </c>
      <c r="I59" s="69"/>
    </row>
    <row r="60" spans="1:9" ht="15.75">
      <c r="A60" s="78" t="s">
        <v>1</v>
      </c>
      <c r="B60" s="76"/>
      <c r="C60" s="76"/>
      <c r="D60" s="69"/>
      <c r="E60" s="69"/>
      <c r="F60" s="69"/>
      <c r="G60" s="69"/>
      <c r="H60" s="69"/>
      <c r="I60" s="69"/>
    </row>
    <row r="61" spans="1:9" ht="31.5">
      <c r="A61" s="78" t="s">
        <v>139</v>
      </c>
      <c r="B61" s="76">
        <v>231</v>
      </c>
      <c r="C61" s="76">
        <v>851</v>
      </c>
      <c r="D61" s="69">
        <f>E61+F61+H61</f>
        <v>50662</v>
      </c>
      <c r="E61" s="69">
        <v>50662</v>
      </c>
      <c r="F61" s="69"/>
      <c r="G61" s="69"/>
      <c r="H61" s="69"/>
      <c r="I61" s="69"/>
    </row>
    <row r="62" spans="1:12" ht="31.5">
      <c r="A62" s="78" t="s">
        <v>164</v>
      </c>
      <c r="B62" s="76">
        <v>240</v>
      </c>
      <c r="C62" s="76"/>
      <c r="D62" s="69">
        <f>E62+F62+H62</f>
        <v>0</v>
      </c>
      <c r="E62" s="69"/>
      <c r="F62" s="69"/>
      <c r="G62" s="69"/>
      <c r="H62" s="69"/>
      <c r="I62" s="69"/>
      <c r="L62" s="84"/>
    </row>
    <row r="63" spans="1:9" ht="15.75">
      <c r="A63" s="78" t="s">
        <v>1</v>
      </c>
      <c r="B63" s="76"/>
      <c r="C63" s="76"/>
      <c r="D63" s="69"/>
      <c r="E63" s="69"/>
      <c r="F63" s="69"/>
      <c r="G63" s="69"/>
      <c r="H63" s="69"/>
      <c r="I63" s="69"/>
    </row>
    <row r="64" spans="1:9" ht="47.25">
      <c r="A64" s="78" t="s">
        <v>165</v>
      </c>
      <c r="B64" s="76">
        <v>241</v>
      </c>
      <c r="C64" s="76"/>
      <c r="D64" s="69">
        <f>E64+F64+H64</f>
        <v>0</v>
      </c>
      <c r="E64" s="69"/>
      <c r="F64" s="69"/>
      <c r="G64" s="69"/>
      <c r="H64" s="69"/>
      <c r="I64" s="69"/>
    </row>
    <row r="65" spans="1:9" ht="31.5">
      <c r="A65" s="78" t="s">
        <v>140</v>
      </c>
      <c r="B65" s="76">
        <v>250</v>
      </c>
      <c r="C65" s="76"/>
      <c r="D65" s="69">
        <f>E65+F65+H65</f>
        <v>0</v>
      </c>
      <c r="E65" s="69"/>
      <c r="F65" s="69"/>
      <c r="G65" s="69"/>
      <c r="H65" s="69"/>
      <c r="I65" s="69"/>
    </row>
    <row r="66" spans="1:9" ht="31.5">
      <c r="A66" s="78" t="s">
        <v>141</v>
      </c>
      <c r="B66" s="76">
        <v>260</v>
      </c>
      <c r="C66" s="76"/>
      <c r="D66" s="69">
        <f>E66+F66+H66</f>
        <v>5377799.64</v>
      </c>
      <c r="E66" s="69">
        <f>E68+E69+E70+E71+E72+E73</f>
        <v>1448252</v>
      </c>
      <c r="F66" s="69">
        <f>F68+F69+F70+F71+F72+F73</f>
        <v>2311574.71</v>
      </c>
      <c r="G66" s="69">
        <f>G68+G69+G70+G71+G72+G73</f>
        <v>0</v>
      </c>
      <c r="H66" s="69">
        <f>H68+H69+H70+H71+H72+H73</f>
        <v>1617972.93</v>
      </c>
      <c r="I66" s="69">
        <f>I68+I69+I70+I71+I72+I73</f>
        <v>660000</v>
      </c>
    </row>
    <row r="67" spans="1:9" ht="15.75">
      <c r="A67" s="78" t="s">
        <v>1</v>
      </c>
      <c r="B67" s="76"/>
      <c r="C67" s="76"/>
      <c r="D67" s="69"/>
      <c r="E67" s="69"/>
      <c r="F67" s="69"/>
      <c r="G67" s="69"/>
      <c r="H67" s="69"/>
      <c r="I67" s="69"/>
    </row>
    <row r="68" spans="1:9" ht="15.75">
      <c r="A68" s="78" t="s">
        <v>142</v>
      </c>
      <c r="B68" s="76">
        <v>261</v>
      </c>
      <c r="C68" s="76">
        <v>244</v>
      </c>
      <c r="D68" s="69">
        <f aca="true" t="shared" si="1" ref="D68:D74">E68+F68+H68</f>
        <v>247548.2</v>
      </c>
      <c r="E68" s="69">
        <v>124848.2</v>
      </c>
      <c r="F68" s="69"/>
      <c r="G68" s="69"/>
      <c r="H68" s="69">
        <v>122700</v>
      </c>
      <c r="I68" s="69"/>
    </row>
    <row r="69" spans="1:9" ht="15.75" customHeight="1">
      <c r="A69" s="78" t="s">
        <v>143</v>
      </c>
      <c r="B69" s="76">
        <v>262</v>
      </c>
      <c r="C69" s="76">
        <v>244</v>
      </c>
      <c r="D69" s="69">
        <f t="shared" si="1"/>
        <v>6420</v>
      </c>
      <c r="E69" s="69"/>
      <c r="F69" s="69"/>
      <c r="G69" s="69"/>
      <c r="H69" s="69">
        <v>6420</v>
      </c>
      <c r="I69" s="69"/>
    </row>
    <row r="70" spans="1:9" ht="15.75">
      <c r="A70" s="78" t="s">
        <v>144</v>
      </c>
      <c r="B70" s="76">
        <v>263</v>
      </c>
      <c r="C70" s="76">
        <v>244</v>
      </c>
      <c r="D70" s="69">
        <f t="shared" si="1"/>
        <v>744945.9400000001</v>
      </c>
      <c r="E70" s="69">
        <v>556388.17</v>
      </c>
      <c r="F70" s="69"/>
      <c r="G70" s="69"/>
      <c r="H70" s="69">
        <v>188557.77</v>
      </c>
      <c r="I70" s="69"/>
    </row>
    <row r="71" spans="1:9" ht="30.75" customHeight="1">
      <c r="A71" s="78" t="s">
        <v>145</v>
      </c>
      <c r="B71" s="76">
        <v>264</v>
      </c>
      <c r="C71" s="76">
        <v>244</v>
      </c>
      <c r="D71" s="69">
        <f t="shared" si="1"/>
        <v>25300</v>
      </c>
      <c r="E71" s="69"/>
      <c r="F71" s="69"/>
      <c r="G71" s="69"/>
      <c r="H71" s="69">
        <v>25300</v>
      </c>
      <c r="I71" s="69"/>
    </row>
    <row r="72" spans="1:9" ht="30.75" customHeight="1">
      <c r="A72" s="78" t="s">
        <v>146</v>
      </c>
      <c r="B72" s="76">
        <v>265</v>
      </c>
      <c r="C72" s="76">
        <v>244</v>
      </c>
      <c r="D72" s="69">
        <f t="shared" si="1"/>
        <v>587911.96</v>
      </c>
      <c r="E72" s="69">
        <v>121103</v>
      </c>
      <c r="F72" s="69">
        <v>407424.71</v>
      </c>
      <c r="G72" s="69"/>
      <c r="H72" s="69">
        <v>59384.25</v>
      </c>
      <c r="I72" s="69"/>
    </row>
    <row r="73" spans="1:9" ht="15.75">
      <c r="A73" s="78" t="s">
        <v>147</v>
      </c>
      <c r="B73" s="76">
        <v>266</v>
      </c>
      <c r="C73" s="76">
        <v>244</v>
      </c>
      <c r="D73" s="69">
        <f>E73+F73+H73</f>
        <v>3765673.54</v>
      </c>
      <c r="E73" s="69">
        <v>645912.63</v>
      </c>
      <c r="F73" s="69">
        <v>1904150</v>
      </c>
      <c r="G73" s="69"/>
      <c r="H73" s="69">
        <v>1215610.91</v>
      </c>
      <c r="I73" s="69">
        <v>660000</v>
      </c>
    </row>
    <row r="74" spans="1:9" ht="30.75" customHeight="1">
      <c r="A74" s="75" t="s">
        <v>148</v>
      </c>
      <c r="B74" s="76">
        <v>300</v>
      </c>
      <c r="C74" s="76"/>
      <c r="D74" s="69">
        <f t="shared" si="1"/>
        <v>0</v>
      </c>
      <c r="E74" s="69"/>
      <c r="F74" s="69"/>
      <c r="G74" s="69"/>
      <c r="H74" s="69"/>
      <c r="I74" s="69"/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15.75" customHeight="1">
      <c r="A76" s="78" t="s">
        <v>149</v>
      </c>
      <c r="B76" s="76">
        <v>310</v>
      </c>
      <c r="C76" s="76">
        <v>310</v>
      </c>
      <c r="D76" s="69">
        <f>E76+F76+H76</f>
        <v>0</v>
      </c>
      <c r="E76" s="69">
        <f>E78+E79</f>
        <v>0</v>
      </c>
      <c r="F76" s="69">
        <f>F78+F79</f>
        <v>0</v>
      </c>
      <c r="G76" s="69">
        <f>G78+G79</f>
        <v>0</v>
      </c>
      <c r="H76" s="69">
        <f>H78+H79</f>
        <v>0</v>
      </c>
      <c r="I76" s="69">
        <f>I78+I79</f>
        <v>0</v>
      </c>
    </row>
    <row r="77" spans="1:9" ht="15.75">
      <c r="A77" s="78" t="s">
        <v>1</v>
      </c>
      <c r="B77" s="76"/>
      <c r="C77" s="76"/>
      <c r="D77" s="69"/>
      <c r="E77" s="69"/>
      <c r="F77" s="69"/>
      <c r="G77" s="69"/>
      <c r="H77" s="69"/>
      <c r="I77" s="69"/>
    </row>
    <row r="78" spans="1:9" ht="47.25" customHeight="1">
      <c r="A78" s="78" t="s">
        <v>150</v>
      </c>
      <c r="B78" s="76">
        <v>311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31.5">
      <c r="A79" s="78" t="s">
        <v>151</v>
      </c>
      <c r="B79" s="76">
        <v>312</v>
      </c>
      <c r="C79" s="76"/>
      <c r="D79" s="69">
        <f>E79+F79+H79</f>
        <v>0</v>
      </c>
      <c r="E79" s="69"/>
      <c r="F79" s="69"/>
      <c r="G79" s="69"/>
      <c r="H79" s="69"/>
      <c r="I79" s="69"/>
    </row>
    <row r="80" spans="1:9" ht="15.75">
      <c r="A80" s="75" t="s">
        <v>152</v>
      </c>
      <c r="B80" s="76">
        <v>320</v>
      </c>
      <c r="C80" s="76"/>
      <c r="D80" s="69">
        <f>E80+F80+H80</f>
        <v>0</v>
      </c>
      <c r="E80" s="69"/>
      <c r="F80" s="69"/>
      <c r="G80" s="69"/>
      <c r="H80" s="69"/>
      <c r="I80" s="69"/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4.5" customHeight="1">
      <c r="A82" s="78" t="s">
        <v>153</v>
      </c>
      <c r="B82" s="76">
        <v>321</v>
      </c>
      <c r="C82" s="76"/>
      <c r="D82" s="69">
        <f>E82+F82+H82</f>
        <v>3342078.5</v>
      </c>
      <c r="E82" s="69">
        <f>E84+E87</f>
        <v>496124.33999999997</v>
      </c>
      <c r="F82" s="69">
        <f>F84+F85+F86+F87</f>
        <v>1904150</v>
      </c>
      <c r="G82" s="69">
        <f>G84+G85+G86+G87</f>
        <v>0</v>
      </c>
      <c r="H82" s="69">
        <f>H84+H85+H86+H87</f>
        <v>941804.16</v>
      </c>
      <c r="I82" s="69">
        <f>I84+I85+I86+I87</f>
        <v>660000</v>
      </c>
    </row>
    <row r="83" spans="1:9" ht="15.75">
      <c r="A83" s="78" t="s">
        <v>1</v>
      </c>
      <c r="B83" s="76"/>
      <c r="C83" s="76"/>
      <c r="D83" s="69"/>
      <c r="E83" s="69"/>
      <c r="F83" s="69"/>
      <c r="G83" s="69"/>
      <c r="H83" s="69"/>
      <c r="I83" s="69"/>
    </row>
    <row r="84" spans="1:9" ht="31.5" customHeight="1">
      <c r="A84" s="78" t="s">
        <v>154</v>
      </c>
      <c r="B84" s="76"/>
      <c r="C84" s="76">
        <v>310</v>
      </c>
      <c r="D84" s="69">
        <f>E84+F84+H84</f>
        <v>2849805.13</v>
      </c>
      <c r="E84" s="69">
        <v>255911.13</v>
      </c>
      <c r="F84" s="69">
        <v>1900510</v>
      </c>
      <c r="G84" s="69"/>
      <c r="H84" s="69">
        <v>693384</v>
      </c>
      <c r="I84" s="69">
        <v>660000</v>
      </c>
    </row>
    <row r="85" spans="1:9" ht="31.5" customHeight="1">
      <c r="A85" s="78" t="s">
        <v>155</v>
      </c>
      <c r="B85" s="76"/>
      <c r="C85" s="76">
        <v>320</v>
      </c>
      <c r="D85" s="69">
        <f>E85+F85+H85</f>
        <v>0</v>
      </c>
      <c r="E85" s="69"/>
      <c r="F85" s="69"/>
      <c r="G85" s="69"/>
      <c r="H85" s="69"/>
      <c r="I85" s="69"/>
    </row>
    <row r="86" spans="1:9" ht="31.5" customHeight="1">
      <c r="A86" s="78" t="s">
        <v>156</v>
      </c>
      <c r="B86" s="76"/>
      <c r="C86" s="76">
        <v>330</v>
      </c>
      <c r="D86" s="69">
        <f>E86+F86+H86</f>
        <v>0</v>
      </c>
      <c r="E86" s="69"/>
      <c r="F86" s="69"/>
      <c r="G86" s="69"/>
      <c r="H86" s="69"/>
      <c r="I86" s="69"/>
    </row>
    <row r="87" spans="1:9" ht="31.5" customHeight="1">
      <c r="A87" s="78" t="s">
        <v>157</v>
      </c>
      <c r="B87" s="76"/>
      <c r="C87" s="76">
        <v>340</v>
      </c>
      <c r="D87" s="69">
        <f>E87+F87+H87</f>
        <v>492273.37</v>
      </c>
      <c r="E87" s="69">
        <v>240213.21</v>
      </c>
      <c r="F87" s="69">
        <v>3640</v>
      </c>
      <c r="G87" s="69"/>
      <c r="H87" s="69">
        <v>248420.16</v>
      </c>
      <c r="I87" s="69"/>
    </row>
    <row r="88" spans="1:9" ht="31.5">
      <c r="A88" s="75" t="s">
        <v>158</v>
      </c>
      <c r="B88" s="76">
        <v>400</v>
      </c>
      <c r="C88" s="76"/>
      <c r="D88" s="69">
        <f>E88+F88+H88</f>
        <v>0</v>
      </c>
      <c r="E88" s="69">
        <f>E90+E91</f>
        <v>0</v>
      </c>
      <c r="F88" s="69">
        <f>F90+F91</f>
        <v>0</v>
      </c>
      <c r="G88" s="69">
        <f>G90+G91</f>
        <v>0</v>
      </c>
      <c r="H88" s="69">
        <f>H90+H91</f>
        <v>0</v>
      </c>
      <c r="I88" s="69">
        <f>I90+I91</f>
        <v>0</v>
      </c>
    </row>
    <row r="89" spans="1:9" ht="15.75">
      <c r="A89" s="78" t="s">
        <v>1</v>
      </c>
      <c r="B89" s="76"/>
      <c r="C89" s="76"/>
      <c r="D89" s="69"/>
      <c r="E89" s="69"/>
      <c r="F89" s="69"/>
      <c r="G89" s="69"/>
      <c r="H89" s="69"/>
      <c r="I89" s="69"/>
    </row>
    <row r="90" spans="1:9" ht="15.75">
      <c r="A90" s="78" t="s">
        <v>159</v>
      </c>
      <c r="B90" s="76">
        <v>410</v>
      </c>
      <c r="C90" s="76">
        <v>410</v>
      </c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8" t="s">
        <v>160</v>
      </c>
      <c r="B91" s="76">
        <v>420</v>
      </c>
      <c r="C91" s="76" t="s">
        <v>201</v>
      </c>
      <c r="D91" s="69">
        <f>E91+F91+H91</f>
        <v>0</v>
      </c>
      <c r="E91" s="69"/>
      <c r="F91" s="69"/>
      <c r="G91" s="69"/>
      <c r="H91" s="69"/>
      <c r="I91" s="69"/>
    </row>
    <row r="92" spans="1:9" ht="15.75">
      <c r="A92" s="75" t="s">
        <v>161</v>
      </c>
      <c r="B92" s="76">
        <v>500</v>
      </c>
      <c r="C92" s="76"/>
      <c r="D92" s="69">
        <f>E92+F92+H92</f>
        <v>0</v>
      </c>
      <c r="E92" s="69"/>
      <c r="F92" s="69"/>
      <c r="G92" s="69"/>
      <c r="H92" s="69"/>
      <c r="I92" s="69"/>
    </row>
    <row r="93" spans="1:9" ht="15.75">
      <c r="A93" s="75" t="s">
        <v>162</v>
      </c>
      <c r="B93" s="76">
        <v>600</v>
      </c>
      <c r="C93" s="76"/>
      <c r="D93" s="69">
        <f>E93+F93+H93</f>
        <v>0</v>
      </c>
      <c r="E93" s="69">
        <f>E7-E45+E92</f>
        <v>0</v>
      </c>
      <c r="F93" s="69">
        <f>F7-F45+F92</f>
        <v>0</v>
      </c>
      <c r="G93" s="69">
        <f>G7-G45+G92</f>
        <v>0</v>
      </c>
      <c r="H93" s="69">
        <f>H7-H45+H92</f>
        <v>0</v>
      </c>
      <c r="I93" s="69">
        <f>I7-I45+I92</f>
        <v>0</v>
      </c>
    </row>
  </sheetData>
  <sheetProtection/>
  <mergeCells count="11"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  <mergeCell ref="A2:A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7">
      <selection activeCell="G14" sqref="G14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6" width="12.28125" style="0" customWidth="1"/>
    <col min="7" max="7" width="13.7109375" style="0" customWidth="1"/>
    <col min="8" max="11" width="12.28125" style="0" customWidth="1"/>
    <col min="12" max="12" width="12.28125" style="4" customWidth="1"/>
  </cols>
  <sheetData>
    <row r="1" spans="1:12" ht="30" customHeight="1">
      <c r="A1" s="163" t="s">
        <v>204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0" customHeight="1">
      <c r="A2" s="164" t="s">
        <v>0</v>
      </c>
      <c r="B2" s="164" t="s">
        <v>107</v>
      </c>
      <c r="C2" s="164" t="s">
        <v>168</v>
      </c>
      <c r="D2" s="170" t="s">
        <v>169</v>
      </c>
      <c r="E2" s="171"/>
      <c r="F2" s="171"/>
      <c r="G2" s="171"/>
      <c r="H2" s="171"/>
      <c r="I2" s="171"/>
      <c r="J2" s="171"/>
      <c r="K2" s="171"/>
      <c r="L2" s="171"/>
    </row>
    <row r="3" spans="1:12" ht="15.75">
      <c r="A3" s="165"/>
      <c r="B3" s="165"/>
      <c r="C3" s="165"/>
      <c r="D3" s="160" t="s">
        <v>170</v>
      </c>
      <c r="E3" s="161"/>
      <c r="F3" s="161"/>
      <c r="G3" s="159" t="s">
        <v>1</v>
      </c>
      <c r="H3" s="159"/>
      <c r="I3" s="159"/>
      <c r="J3" s="159"/>
      <c r="K3" s="159"/>
      <c r="L3" s="159"/>
    </row>
    <row r="4" spans="1:12" ht="96" customHeight="1">
      <c r="A4" s="165"/>
      <c r="B4" s="165"/>
      <c r="C4" s="168"/>
      <c r="D4" s="162" t="s">
        <v>227</v>
      </c>
      <c r="E4" s="162" t="s">
        <v>228</v>
      </c>
      <c r="F4" s="162" t="s">
        <v>229</v>
      </c>
      <c r="G4" s="157" t="s">
        <v>176</v>
      </c>
      <c r="H4" s="157"/>
      <c r="I4" s="158"/>
      <c r="J4" s="173" t="s">
        <v>175</v>
      </c>
      <c r="K4" s="157"/>
      <c r="L4" s="158"/>
    </row>
    <row r="5" spans="1:12" ht="64.5" customHeight="1">
      <c r="A5" s="166"/>
      <c r="B5" s="167"/>
      <c r="C5" s="169"/>
      <c r="D5" s="162"/>
      <c r="E5" s="162"/>
      <c r="F5" s="172"/>
      <c r="G5" s="13" t="s">
        <v>227</v>
      </c>
      <c r="H5" s="13" t="s">
        <v>228</v>
      </c>
      <c r="I5" s="13" t="s">
        <v>230</v>
      </c>
      <c r="J5" s="13" t="s">
        <v>227</v>
      </c>
      <c r="K5" s="13" t="s">
        <v>228</v>
      </c>
      <c r="L5" s="13" t="s">
        <v>230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171</v>
      </c>
      <c r="B7" s="62" t="s">
        <v>174</v>
      </c>
      <c r="C7" s="60">
        <v>2019</v>
      </c>
      <c r="D7" s="86">
        <f>D10</f>
        <v>5377799.64</v>
      </c>
      <c r="E7" s="86">
        <v>0</v>
      </c>
      <c r="F7" s="86">
        <v>0</v>
      </c>
      <c r="G7" s="86">
        <f>G10</f>
        <v>3759826.71</v>
      </c>
      <c r="H7" s="86">
        <v>0</v>
      </c>
      <c r="I7" s="86">
        <v>0</v>
      </c>
      <c r="J7" s="86">
        <f>J10</f>
        <v>1617972.93</v>
      </c>
      <c r="K7" s="86">
        <f>'раздел 3'!K66</f>
        <v>0</v>
      </c>
      <c r="L7" s="86">
        <f>'раздел 3'!L66</f>
        <v>0</v>
      </c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172</v>
      </c>
      <c r="B9" s="13"/>
      <c r="C9" s="60">
        <v>2019</v>
      </c>
      <c r="D9" s="13">
        <v>0</v>
      </c>
      <c r="E9" s="13"/>
      <c r="F9" s="13"/>
      <c r="G9" s="13"/>
      <c r="H9" s="13"/>
      <c r="I9" s="13"/>
      <c r="J9" s="13"/>
      <c r="K9" s="13"/>
      <c r="L9" s="13"/>
    </row>
    <row r="10" spans="1:12" ht="49.5" customHeight="1">
      <c r="A10" s="58" t="s">
        <v>173</v>
      </c>
      <c r="B10" s="13">
        <v>2001</v>
      </c>
      <c r="C10" s="60">
        <v>2019</v>
      </c>
      <c r="D10" s="86">
        <f>G10+J10</f>
        <v>5377799.64</v>
      </c>
      <c r="E10" s="86"/>
      <c r="F10" s="86"/>
      <c r="G10" s="86">
        <f>G11+G14+G12+G13</f>
        <v>3759826.71</v>
      </c>
      <c r="H10" s="86"/>
      <c r="I10" s="86"/>
      <c r="J10" s="86">
        <f>'раздел 3'!H66</f>
        <v>1617972.93</v>
      </c>
      <c r="K10" s="13"/>
      <c r="L10" s="13"/>
    </row>
    <row r="11" spans="1:12" ht="80.25" customHeight="1">
      <c r="A11" s="58" t="s">
        <v>225</v>
      </c>
      <c r="B11" s="13"/>
      <c r="C11" s="60">
        <v>2019</v>
      </c>
      <c r="D11" s="86">
        <f>G11+J11</f>
        <v>1181138.54</v>
      </c>
      <c r="E11" s="86"/>
      <c r="F11" s="86"/>
      <c r="G11" s="86">
        <v>1181138.54</v>
      </c>
      <c r="H11" s="86"/>
      <c r="I11" s="86"/>
      <c r="J11" s="86"/>
      <c r="K11" s="13"/>
      <c r="L11" s="13"/>
    </row>
    <row r="12" spans="1:12" ht="97.5" customHeight="1">
      <c r="A12" s="58" t="s">
        <v>236</v>
      </c>
      <c r="B12" s="13"/>
      <c r="C12" s="60">
        <v>2019</v>
      </c>
      <c r="D12" s="86">
        <f>G12</f>
        <v>1890500</v>
      </c>
      <c r="E12" s="86"/>
      <c r="F12" s="86"/>
      <c r="G12" s="86">
        <v>1890500</v>
      </c>
      <c r="H12" s="86"/>
      <c r="I12" s="86"/>
      <c r="J12" s="86"/>
      <c r="K12" s="13"/>
      <c r="L12" s="13"/>
    </row>
    <row r="13" spans="1:12" ht="97.5" customHeight="1">
      <c r="A13" s="58" t="s">
        <v>237</v>
      </c>
      <c r="B13" s="13"/>
      <c r="C13" s="60">
        <v>2019</v>
      </c>
      <c r="D13" s="86">
        <v>139000</v>
      </c>
      <c r="E13" s="86"/>
      <c r="F13" s="86"/>
      <c r="G13" s="86">
        <v>139000</v>
      </c>
      <c r="H13" s="86"/>
      <c r="I13" s="86"/>
      <c r="J13" s="86"/>
      <c r="K13" s="13"/>
      <c r="L13" s="13"/>
    </row>
    <row r="14" spans="1:12" ht="48.75" customHeight="1">
      <c r="A14" s="90" t="s">
        <v>226</v>
      </c>
      <c r="B14" s="88"/>
      <c r="C14" s="91">
        <v>2019</v>
      </c>
      <c r="D14" s="92">
        <f>G14</f>
        <v>549188.17</v>
      </c>
      <c r="E14" s="92"/>
      <c r="F14" s="92"/>
      <c r="G14" s="92">
        <v>549188.17</v>
      </c>
      <c r="H14" s="92"/>
      <c r="I14" s="93"/>
      <c r="J14" s="93"/>
      <c r="K14" s="88"/>
      <c r="L14" s="89"/>
    </row>
  </sheetData>
  <sheetProtection/>
  <mergeCells count="12">
    <mergeCell ref="F4:F5"/>
    <mergeCell ref="J4:L4"/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7">
      <selection activeCell="C17" sqref="C17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36" t="s">
        <v>177</v>
      </c>
      <c r="B1" s="136"/>
      <c r="C1" s="136"/>
    </row>
    <row r="2" spans="1:3" ht="25.5" customHeight="1">
      <c r="A2" s="137" t="s">
        <v>222</v>
      </c>
      <c r="B2" s="137"/>
      <c r="C2" s="138"/>
    </row>
    <row r="3" spans="1:3" ht="36.75" customHeight="1">
      <c r="A3" s="139" t="s">
        <v>178</v>
      </c>
      <c r="B3" s="139"/>
      <c r="C3" s="140"/>
    </row>
    <row r="4" spans="1:3" ht="34.5" customHeight="1">
      <c r="A4" s="5" t="s">
        <v>0</v>
      </c>
      <c r="B4" s="5" t="s">
        <v>107</v>
      </c>
      <c r="C4" s="13" t="s">
        <v>179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161</v>
      </c>
      <c r="B6" s="62" t="s">
        <v>182</v>
      </c>
      <c r="C6" s="63"/>
      <c r="D6" s="6"/>
      <c r="E6" s="6"/>
      <c r="F6" s="6"/>
      <c r="G6" s="6"/>
      <c r="H6" s="6"/>
    </row>
    <row r="7" spans="1:8" ht="32.25" customHeight="1">
      <c r="A7" s="58" t="s">
        <v>162</v>
      </c>
      <c r="B7" s="62" t="s">
        <v>183</v>
      </c>
      <c r="C7" s="63"/>
      <c r="D7" s="6"/>
      <c r="E7" s="6"/>
      <c r="F7" s="6"/>
      <c r="G7" s="6"/>
      <c r="H7" s="6"/>
    </row>
    <row r="8" spans="1:8" ht="32.25" customHeight="1">
      <c r="A8" s="58" t="s">
        <v>180</v>
      </c>
      <c r="B8" s="62" t="s">
        <v>184</v>
      </c>
      <c r="C8" s="63"/>
      <c r="D8" s="6"/>
      <c r="E8" s="6"/>
      <c r="F8" s="6"/>
      <c r="G8" s="6"/>
      <c r="H8" s="6"/>
    </row>
    <row r="9" spans="1:8" ht="32.25" customHeight="1">
      <c r="A9" s="58" t="s">
        <v>202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181</v>
      </c>
      <c r="B10" s="62" t="s">
        <v>185</v>
      </c>
      <c r="C10" s="64"/>
      <c r="D10" s="6"/>
      <c r="E10" s="6"/>
      <c r="F10" s="6"/>
      <c r="G10" s="6"/>
      <c r="H10" s="6"/>
    </row>
    <row r="11" spans="1:8" ht="32.25" customHeight="1">
      <c r="A11" s="58" t="s">
        <v>202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36" t="s">
        <v>186</v>
      </c>
      <c r="B13" s="136"/>
      <c r="C13" s="136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107</v>
      </c>
      <c r="C14" s="13" t="s">
        <v>187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188</v>
      </c>
      <c r="B16" s="62" t="s">
        <v>182</v>
      </c>
      <c r="C16" s="18"/>
      <c r="D16" s="6"/>
      <c r="E16" s="6"/>
      <c r="F16" s="6"/>
      <c r="G16" s="6"/>
      <c r="H16" s="6"/>
    </row>
    <row r="17" spans="1:8" ht="85.5" customHeight="1">
      <c r="A17" s="58" t="s">
        <v>189</v>
      </c>
      <c r="B17" s="62" t="s">
        <v>183</v>
      </c>
      <c r="C17" s="18"/>
      <c r="D17" s="6"/>
      <c r="E17" s="6"/>
      <c r="F17" s="6"/>
      <c r="G17" s="6"/>
      <c r="H17" s="6"/>
    </row>
    <row r="18" spans="1:8" ht="32.25" customHeight="1">
      <c r="A18" s="58" t="s">
        <v>190</v>
      </c>
      <c r="B18" s="62" t="s">
        <v>184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191</v>
      </c>
      <c r="C22" s="68" t="s">
        <v>223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191</v>
      </c>
      <c r="C26" s="68" t="s">
        <v>224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191</v>
      </c>
      <c r="C30" s="68" t="s">
        <v>224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2019-12-02T02:10:53Z</cp:lastPrinted>
  <dcterms:created xsi:type="dcterms:W3CDTF">1996-10-08T23:32:33Z</dcterms:created>
  <dcterms:modified xsi:type="dcterms:W3CDTF">2019-12-03T07:56:16Z</dcterms:modified>
  <cp:category/>
  <cp:version/>
  <cp:contentType/>
  <cp:contentStatus/>
</cp:coreProperties>
</file>